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L11" i="1" s="1"/>
  <c r="H6" i="1"/>
  <c r="I6" i="1"/>
  <c r="E13" i="1"/>
  <c r="K20" i="1" s="1"/>
  <c r="E18" i="1"/>
  <c r="I18" i="1" s="1"/>
  <c r="G18" i="1"/>
  <c r="L20" i="1" s="1"/>
  <c r="H18" i="1"/>
  <c r="F20" i="1"/>
  <c r="J18" i="1" l="1"/>
</calcChain>
</file>

<file path=xl/sharedStrings.xml><?xml version="1.0" encoding="utf-8"?>
<sst xmlns="http://schemas.openxmlformats.org/spreadsheetml/2006/main" count="45" uniqueCount="44">
  <si>
    <t>Мандарин</t>
  </si>
  <si>
    <t>фрукты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</si>
  <si>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</si>
  <si>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</si>
  <si>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</si>
  <si>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</si>
  <si>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</si>
  <si>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</si>
  <si>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</si>
  <si>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</si>
  <si>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</si>
  <si>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</si>
  <si>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</si>
  <si>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Суп карт. гороховый с цыплёнком,зеленью</t>
  </si>
  <si>
    <t>1 блюдо</t>
  </si>
  <si>
    <t>закуска</t>
  </si>
  <si>
    <t>Обед</t>
  </si>
  <si>
    <t>Завтрак 2</t>
  </si>
  <si>
    <t>115</t>
  </si>
  <si>
    <t>Фругурт «Чудо»/персик-манго/</t>
  </si>
  <si>
    <t>кисломол.</t>
  </si>
  <si>
    <t>Батон</t>
  </si>
  <si>
    <t>хлеб</t>
  </si>
  <si>
    <t>180</t>
  </si>
  <si>
    <t>Компот из вишни</t>
  </si>
  <si>
    <t>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</si>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</sst>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43</v>
      </c>
      <c r="B1" s="71" t="s">
        <v>42</v>
      </c>
      <c r="C1" s="70"/>
      <c r="D1" s="69"/>
      <c r="E1" t="s">
        <v>41</v>
      </c>
      <c r="F1" s="68"/>
      <c r="I1" t="s">
        <v>40</v>
      </c>
      <c r="J1" s="67">
        <v>45427</v>
      </c>
    </row>
    <row r="2" spans="1:12" ht="7.5" customHeight="1" thickBot="1" x14ac:dyDescent="0.3"/>
    <row r="3" spans="1:12" ht="15.75" thickBot="1" x14ac:dyDescent="0.3">
      <c r="A3" s="66" t="s">
        <v>39</v>
      </c>
      <c r="B3" s="65" t="s">
        <v>38</v>
      </c>
      <c r="C3" s="65" t="s">
        <v>37</v>
      </c>
      <c r="D3" s="65" t="s">
        <v>36</v>
      </c>
      <c r="E3" s="65" t="s">
        <v>35</v>
      </c>
      <c r="F3" s="65" t="s">
        <v>34</v>
      </c>
      <c r="G3" s="65" t="s">
        <v>33</v>
      </c>
      <c r="H3" s="65" t="s">
        <v>32</v>
      </c>
      <c r="I3" s="65" t="s">
        <v>31</v>
      </c>
      <c r="J3" s="64" t="s">
        <v>30</v>
      </c>
    </row>
    <row r="4" spans="1:12" x14ac:dyDescent="0.25">
      <c r="A4" s="55" t="s">
        <v>29</v>
      </c>
      <c r="B4" s="63" t="s">
        <v>28</v>
      </c>
      <c r="C4" s="56" t="s">
        <v>27</v>
      </c>
      <c r="D4" s="23" t="s">
        <v>26</v>
      </c>
      <c r="E4" s="62">
        <f>90+150</f>
        <v>240</v>
      </c>
      <c r="F4" s="22">
        <f>35.12+14.49</f>
        <v>49.61</v>
      </c>
      <c r="G4" s="44">
        <f>176.4+154</f>
        <v>330.4</v>
      </c>
      <c r="H4" s="44">
        <f>11.7+2.5</f>
        <v>14.2</v>
      </c>
      <c r="I4" s="43">
        <f>7.92+4.2</f>
        <v>12.120000000000001</v>
      </c>
      <c r="J4" s="42">
        <f>13.68+26.64</f>
        <v>40.32</v>
      </c>
    </row>
    <row r="5" spans="1:12" x14ac:dyDescent="0.25">
      <c r="A5" s="14"/>
      <c r="B5" s="20" t="s">
        <v>25</v>
      </c>
      <c r="C5" s="56">
        <v>631</v>
      </c>
      <c r="D5" s="23" t="s">
        <v>24</v>
      </c>
      <c r="E5" s="61" t="s">
        <v>23</v>
      </c>
      <c r="F5" s="22">
        <v>17.04</v>
      </c>
      <c r="G5" s="44">
        <v>128</v>
      </c>
      <c r="H5" s="44">
        <v>0.4</v>
      </c>
      <c r="I5" s="43">
        <v>0</v>
      </c>
      <c r="J5" s="42">
        <v>32</v>
      </c>
    </row>
    <row r="6" spans="1:12" x14ac:dyDescent="0.25">
      <c r="A6" s="14"/>
      <c r="B6" s="20" t="s">
        <v>22</v>
      </c>
      <c r="C6" s="56"/>
      <c r="D6" s="23" t="s">
        <v>21</v>
      </c>
      <c r="E6" s="60">
        <f>F6/119.57*1000+0.2</f>
        <v>36.078564857405709</v>
      </c>
      <c r="F6" s="22">
        <v>4.29</v>
      </c>
      <c r="G6" s="59">
        <f>E6*116.9/50</f>
        <v>84.35168463661455</v>
      </c>
      <c r="H6" s="59">
        <f>E6*3.95/50</f>
        <v>2.8502066237350512</v>
      </c>
      <c r="I6" s="58">
        <f>E6*0.5/50</f>
        <v>0.36078564857405709</v>
      </c>
      <c r="J6" s="57">
        <f>E6*24.15/50</f>
        <v>17.425946826126957</v>
      </c>
    </row>
    <row r="7" spans="1:12" x14ac:dyDescent="0.25">
      <c r="A7" s="14"/>
      <c r="B7" s="47" t="s">
        <v>20</v>
      </c>
      <c r="C7" s="56"/>
      <c r="D7" s="23" t="s">
        <v>19</v>
      </c>
      <c r="E7" s="45" t="s">
        <v>18</v>
      </c>
      <c r="F7" s="22">
        <v>29.06</v>
      </c>
      <c r="G7" s="44">
        <v>116</v>
      </c>
      <c r="H7" s="44">
        <v>5.6</v>
      </c>
      <c r="I7" s="43">
        <v>6.4</v>
      </c>
      <c r="J7" s="42">
        <v>8.1999999999999993</v>
      </c>
    </row>
    <row r="8" spans="1:12" ht="15.75" thickBot="1" x14ac:dyDescent="0.3">
      <c r="A8" s="7"/>
      <c r="B8" s="6"/>
      <c r="C8" s="56"/>
      <c r="D8" s="23"/>
      <c r="E8" s="45"/>
      <c r="F8" s="22"/>
      <c r="G8" s="44"/>
      <c r="H8" s="44"/>
      <c r="I8" s="43"/>
      <c r="J8" s="42"/>
    </row>
    <row r="9" spans="1:12" x14ac:dyDescent="0.25">
      <c r="A9" s="55" t="s">
        <v>17</v>
      </c>
      <c r="B9" s="54" t="s">
        <v>1</v>
      </c>
      <c r="C9" s="53"/>
      <c r="D9" s="52"/>
      <c r="E9" s="51"/>
      <c r="F9" s="50"/>
      <c r="G9" s="49"/>
      <c r="H9" s="49"/>
      <c r="I9" s="49"/>
      <c r="J9" s="48"/>
    </row>
    <row r="10" spans="1:12" x14ac:dyDescent="0.25">
      <c r="A10" s="14"/>
      <c r="B10" s="47"/>
      <c r="C10" s="46"/>
      <c r="D10" s="23"/>
      <c r="E10" s="45"/>
      <c r="F10" s="22"/>
      <c r="G10" s="44"/>
      <c r="H10" s="44"/>
      <c r="I10" s="43"/>
      <c r="J10" s="42"/>
    </row>
    <row r="11" spans="1:12" ht="15.75" thickBot="1" x14ac:dyDescent="0.3">
      <c r="A11" s="7"/>
      <c r="B11" s="6"/>
      <c r="C11" s="41"/>
      <c r="D11" s="40"/>
      <c r="E11" s="39"/>
      <c r="F11" s="38">
        <f>SUM(F4:F9)</f>
        <v>100.00000000000001</v>
      </c>
      <c r="G11" s="37"/>
      <c r="H11" s="37"/>
      <c r="I11" s="37"/>
      <c r="J11" s="36"/>
      <c r="K11" s="1">
        <f>E4+E5+E6+E7+E8+E9</f>
        <v>571.07856485740569</v>
      </c>
      <c r="L11" s="35">
        <f>G4+G5+G6+G7+G8</f>
        <v>658.75168463661453</v>
      </c>
    </row>
    <row r="12" spans="1:12" x14ac:dyDescent="0.25">
      <c r="A12" s="14" t="s">
        <v>16</v>
      </c>
      <c r="B12" s="34" t="s">
        <v>15</v>
      </c>
      <c r="C12" s="33"/>
      <c r="D12" s="32"/>
      <c r="E12" s="31"/>
      <c r="F12" s="30"/>
      <c r="G12" s="29"/>
      <c r="H12" s="29"/>
      <c r="I12" s="29"/>
      <c r="J12" s="28"/>
    </row>
    <row r="13" spans="1:12" x14ac:dyDescent="0.25">
      <c r="A13" s="14"/>
      <c r="B13" s="20" t="s">
        <v>14</v>
      </c>
      <c r="C13" s="19">
        <v>139</v>
      </c>
      <c r="D13" s="27" t="s">
        <v>13</v>
      </c>
      <c r="E13" s="26">
        <f>25+250+1</f>
        <v>276</v>
      </c>
      <c r="F13" s="10">
        <v>16.72</v>
      </c>
      <c r="G13" s="9">
        <v>135</v>
      </c>
      <c r="H13" s="9">
        <v>8.1</v>
      </c>
      <c r="I13" s="9">
        <v>6.6</v>
      </c>
      <c r="J13" s="24">
        <v>11.1</v>
      </c>
    </row>
    <row r="14" spans="1:12" x14ac:dyDescent="0.25">
      <c r="A14" s="14"/>
      <c r="B14" s="20" t="s">
        <v>12</v>
      </c>
      <c r="C14" s="19">
        <v>433</v>
      </c>
      <c r="D14" s="18" t="s">
        <v>11</v>
      </c>
      <c r="E14" s="25" t="s">
        <v>10</v>
      </c>
      <c r="F14" s="10">
        <v>42.02</v>
      </c>
      <c r="G14" s="9">
        <v>305</v>
      </c>
      <c r="H14" s="9">
        <v>10.58</v>
      </c>
      <c r="I14" s="9">
        <v>28.17</v>
      </c>
      <c r="J14" s="24">
        <v>2.56</v>
      </c>
    </row>
    <row r="15" spans="1:12" x14ac:dyDescent="0.25">
      <c r="A15" s="14"/>
      <c r="B15" s="20" t="s">
        <v>9</v>
      </c>
      <c r="C15" s="19">
        <v>516</v>
      </c>
      <c r="D15" s="18" t="s">
        <v>8</v>
      </c>
      <c r="E15" s="19">
        <v>150</v>
      </c>
      <c r="F15" s="10">
        <v>8.51</v>
      </c>
      <c r="G15" s="9">
        <v>221</v>
      </c>
      <c r="H15" s="9">
        <v>5.32</v>
      </c>
      <c r="I15" s="9">
        <v>6.2</v>
      </c>
      <c r="J15" s="24">
        <v>35.299999999999997</v>
      </c>
    </row>
    <row r="16" spans="1:12" x14ac:dyDescent="0.25">
      <c r="A16" s="14"/>
      <c r="B16" s="20" t="s">
        <v>7</v>
      </c>
      <c r="C16" s="19">
        <v>699</v>
      </c>
      <c r="D16" s="18" t="s">
        <v>6</v>
      </c>
      <c r="E16" s="25" t="s">
        <v>5</v>
      </c>
      <c r="F16" s="10">
        <v>5.22</v>
      </c>
      <c r="G16" s="9">
        <v>64.400000000000006</v>
      </c>
      <c r="H16" s="9">
        <v>2.2000000000000002</v>
      </c>
      <c r="I16" s="9">
        <v>0</v>
      </c>
      <c r="J16" s="24">
        <v>16.600000000000001</v>
      </c>
    </row>
    <row r="17" spans="1:12" x14ac:dyDescent="0.25">
      <c r="A17" s="14"/>
      <c r="B17" s="20" t="s">
        <v>4</v>
      </c>
      <c r="C17" s="19"/>
      <c r="D17" s="23"/>
      <c r="E17" s="17"/>
      <c r="F17" s="22"/>
      <c r="G17" s="16"/>
      <c r="H17" s="16"/>
      <c r="I17" s="16"/>
      <c r="J17" s="21"/>
    </row>
    <row r="18" spans="1:12" x14ac:dyDescent="0.25">
      <c r="A18" s="14"/>
      <c r="B18" s="20" t="s">
        <v>3</v>
      </c>
      <c r="C18" s="19"/>
      <c r="D18" s="18" t="s">
        <v>2</v>
      </c>
      <c r="E18" s="17">
        <f>F18/59.78*1000</f>
        <v>22.415523586483776</v>
      </c>
      <c r="F18" s="10">
        <v>1.34</v>
      </c>
      <c r="G18" s="16">
        <f>E18*76/30</f>
        <v>56.785993085758903</v>
      </c>
      <c r="H18" s="16">
        <f>E18*1.44/30</f>
        <v>1.0759451321512212</v>
      </c>
      <c r="I18" s="16">
        <f>E18*0.36/30</f>
        <v>0.26898628303780531</v>
      </c>
      <c r="J18" s="15">
        <f>E18*13.14/30</f>
        <v>9.8179993308798945</v>
      </c>
    </row>
    <row r="19" spans="1:12" x14ac:dyDescent="0.25">
      <c r="A19" s="14"/>
      <c r="B19" s="13" t="s">
        <v>1</v>
      </c>
      <c r="C19" s="13"/>
      <c r="D19" s="12" t="s">
        <v>0</v>
      </c>
      <c r="E19" s="11">
        <v>162</v>
      </c>
      <c r="F19" s="10">
        <v>26.19</v>
      </c>
      <c r="G19" s="9">
        <v>60</v>
      </c>
      <c r="H19" s="9">
        <v>0.5</v>
      </c>
      <c r="I19" s="9">
        <v>0</v>
      </c>
      <c r="J19" s="8">
        <v>12.9</v>
      </c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>
        <f>E12+E13+E14+E15+E16+E17+E18+E19</f>
        <v>890.4155235864838</v>
      </c>
      <c r="L20" s="1">
        <f>G12+G13+G14+G15+G16+G17+G18+G19</f>
        <v>842.18599308575892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2024-05-07T06:17:55Z</dcterms:created>
  <dcterms:modified xsi:type="dcterms:W3CDTF">2024-05-07T06:18:04Z</dcterms:modified>
</cp:coreProperties>
</file>