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256F7F0F-8E52-4C0C-B730-97A71E4C49A4}" xr6:coauthVersionLast="45" xr6:coauthVersionMax="45" xr10:uidLastSave="{00000000-0000-0000-0000-000000000000}"/>
  <bookViews>
    <workbookView xWindow="-120" yWindow="-120" windowWidth="29040" windowHeight="15840" xr2:uid="{A9FA5F7D-6F14-497D-828E-BBBFF392AD38}"/>
  </bookViews>
  <sheets>
    <sheet name="п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F11" i="1" s="1"/>
  <c r="G4" i="1"/>
  <c r="H4" i="1"/>
  <c r="I4" i="1"/>
  <c r="J4" i="1"/>
  <c r="E6" i="1"/>
  <c r="I6" i="1" s="1"/>
  <c r="H6" i="1"/>
  <c r="J6" i="1"/>
  <c r="K11" i="1"/>
  <c r="E17" i="1"/>
  <c r="G17" i="1"/>
  <c r="H17" i="1"/>
  <c r="I17" i="1"/>
  <c r="J17" i="1"/>
  <c r="E18" i="1"/>
  <c r="G18" i="1" s="1"/>
  <c r="F20" i="1"/>
  <c r="G6" i="1" l="1"/>
  <c r="J18" i="1"/>
  <c r="I18" i="1"/>
  <c r="H18" i="1"/>
</calcChain>
</file>

<file path=xl/sharedStrings.xml><?xml version="1.0" encoding="utf-8"?>
<sst xmlns="http://schemas.openxmlformats.org/spreadsheetml/2006/main" count="49" uniqueCount="48">
  <si>
    <t>Хлеб ржаной</t>
  </si>
  <si>
    <t>хлеб черн.</t>
  </si>
  <si>
    <t>Батон</t>
  </si>
  <si>
    <t>хлеб бел.</t>
  </si>
  <si>
    <t>180</t>
  </si>
  <si>
    <t>Компот из яблок</t>
  </si>
  <si>
    <t>сладкое</t>
  </si>
  <si>
    <t>150</t>
  </si>
  <si>
    <t>Картофельное пюре</t>
  </si>
  <si>
    <t>гарнир</t>
  </si>
  <si>
    <t>90</t>
  </si>
  <si>
    <t>Биточки рыбные</t>
  </si>
  <si>
    <t>2 блюдо</t>
  </si>
  <si>
    <t>8,4</t>
  </si>
  <si>
    <t>296</t>
  </si>
  <si>
    <r>
      <t>Борщ из св. капусты с</t>
    </r>
    <r>
      <rPr>
        <sz val="11"/>
        <color indexed="8"/>
        <rFont val="Calibri"/>
        <family val="2"/>
        <charset val="204"/>
        <scheme val="minor"/>
      </rPr>
      <t xml:space="preserve"> фрикад,</t>
    </r>
    <r>
      <rPr>
        <sz val="11"/>
        <rFont val="Calibri"/>
        <family val="2"/>
        <charset val="204"/>
        <scheme val="minor"/>
      </rPr>
      <t>сметан, зелень</t>
    </r>
  </si>
  <si>
    <t>1 блюдо</t>
  </si>
  <si>
    <t>45</t>
  </si>
  <si>
    <t>Помидор свежий</t>
  </si>
  <si>
    <t>закуска</t>
  </si>
  <si>
    <t>Обед</t>
  </si>
  <si>
    <t>фрукты</t>
  </si>
  <si>
    <t>Завтрак 2</t>
  </si>
  <si>
    <t>22,5</t>
  </si>
  <si>
    <t>Вафли Твист</t>
  </si>
  <si>
    <t>хлеб</t>
  </si>
  <si>
    <t>200</t>
  </si>
  <si>
    <t>Молочный коктейль «Чудо»</t>
  </si>
  <si>
    <t>гор.напиток</t>
  </si>
  <si>
    <t>250</t>
  </si>
  <si>
    <t>Бефстроганов с рожками отварными</t>
  </si>
  <si>
    <t>423/516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</si>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</sst>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43"/>
      </patternFill>
    </fill>
  </fills>
  <borders count="2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2" fillId="3" borderId="4" xfId="0" applyFont="1" applyFill="1" applyBorder="1" applyAlignment="1" applyProtection="1">
      <alignment horizontal="right"/>
      <protection locked="0"/>
    </xf>
    <xf numFmtId="0" fontId="1" fillId="2" borderId="5" xfId="0" applyFont="1" applyFill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right"/>
      <protection locked="0"/>
    </xf>
    <xf numFmtId="0" fontId="2" fillId="3" borderId="6" xfId="0" applyFon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2" fontId="3" fillId="3" borderId="8" xfId="0" applyNumberFormat="1" applyFont="1" applyFill="1" applyBorder="1" applyAlignment="1">
      <alignment horizontal="right"/>
    </xf>
    <xf numFmtId="2" fontId="3" fillId="3" borderId="6" xfId="0" applyNumberFormat="1" applyFont="1" applyFill="1" applyBorder="1" applyAlignment="1">
      <alignment horizontal="right"/>
    </xf>
    <xf numFmtId="2" fontId="2" fillId="3" borderId="6" xfId="0" applyNumberFormat="1" applyFont="1" applyFill="1" applyBorder="1" applyAlignment="1">
      <alignment horizontal="center"/>
    </xf>
    <xf numFmtId="1" fontId="2" fillId="3" borderId="6" xfId="0" applyNumberFormat="1" applyFont="1" applyFill="1" applyBorder="1" applyAlignment="1">
      <alignment horizontal="center"/>
    </xf>
    <xf numFmtId="0" fontId="2" fillId="3" borderId="6" xfId="0" applyFont="1" applyFill="1" applyBorder="1"/>
    <xf numFmtId="0" fontId="2" fillId="3" borderId="6" xfId="0" applyFont="1" applyFill="1" applyBorder="1" applyAlignment="1">
      <alignment horizontal="center"/>
    </xf>
    <xf numFmtId="0" fontId="0" fillId="0" borderId="9" xfId="0" applyBorder="1"/>
    <xf numFmtId="0" fontId="3" fillId="3" borderId="8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right"/>
    </xf>
    <xf numFmtId="49" fontId="2" fillId="3" borderId="6" xfId="0" applyNumberFormat="1" applyFont="1" applyFill="1" applyBorder="1" applyAlignment="1">
      <alignment horizontal="center"/>
    </xf>
    <xf numFmtId="49" fontId="3" fillId="3" borderId="6" xfId="0" applyNumberFormat="1" applyFont="1" applyFill="1" applyBorder="1" applyAlignment="1">
      <alignment horizontal="right"/>
    </xf>
    <xf numFmtId="49" fontId="2" fillId="3" borderId="6" xfId="0" applyNumberFormat="1" applyFont="1" applyFill="1" applyBorder="1" applyAlignment="1">
      <alignment horizontal="center" wrapText="1"/>
    </xf>
    <xf numFmtId="0" fontId="2" fillId="3" borderId="6" xfId="0" applyFont="1" applyFill="1" applyBorder="1" applyAlignment="1">
      <alignment wrapText="1"/>
    </xf>
    <xf numFmtId="0" fontId="1" fillId="2" borderId="10" xfId="0" applyFont="1" applyFill="1" applyBorder="1" applyProtection="1">
      <protection locked="0"/>
    </xf>
    <xf numFmtId="0" fontId="0" fillId="0" borderId="10" xfId="0" applyBorder="1"/>
    <xf numFmtId="164" fontId="0" fillId="0" borderId="0" xfId="0" applyNumberFormat="1" applyAlignment="1">
      <alignment horizontal="left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2" fontId="1" fillId="2" borderId="2" xfId="0" applyNumberFormat="1" applyFont="1" applyFill="1" applyBorder="1" applyProtection="1">
      <protection locked="0"/>
    </xf>
    <xf numFmtId="164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1" fillId="2" borderId="9" xfId="0" applyFon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1" fillId="2" borderId="13" xfId="0" applyNumberFormat="1" applyFont="1" applyFill="1" applyBorder="1" applyAlignment="1" applyProtection="1">
      <alignment horizontal="right"/>
      <protection locked="0"/>
    </xf>
    <xf numFmtId="1" fontId="1" fillId="2" borderId="14" xfId="0" applyNumberFormat="1" applyFont="1" applyFill="1" applyBorder="1" applyAlignment="1" applyProtection="1">
      <alignment horizontal="right"/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14" xfId="0" applyFont="1" applyFill="1" applyBorder="1" applyProtection="1">
      <protection locked="0"/>
    </xf>
    <xf numFmtId="0" fontId="0" fillId="4" borderId="14" xfId="0" applyFill="1" applyBorder="1"/>
    <xf numFmtId="0" fontId="0" fillId="0" borderId="15" xfId="0" applyBorder="1"/>
    <xf numFmtId="0" fontId="3" fillId="3" borderId="8" xfId="0" applyFont="1" applyFill="1" applyBorder="1" applyAlignment="1" applyProtection="1">
      <alignment horizontal="right"/>
      <protection locked="0"/>
    </xf>
    <xf numFmtId="0" fontId="3" fillId="3" borderId="6" xfId="0" applyFont="1" applyFill="1" applyBorder="1" applyAlignment="1" applyProtection="1">
      <alignment horizontal="right"/>
      <protection locked="0"/>
    </xf>
    <xf numFmtId="2" fontId="2" fillId="3" borderId="6" xfId="0" applyNumberFormat="1" applyFont="1" applyFill="1" applyBorder="1" applyAlignment="1" applyProtection="1">
      <alignment horizontal="center"/>
      <protection locked="0"/>
    </xf>
    <xf numFmtId="49" fontId="2" fillId="3" borderId="6" xfId="0" applyNumberFormat="1" applyFont="1" applyFill="1" applyBorder="1" applyAlignment="1" applyProtection="1">
      <alignment horizontal="center"/>
      <protection locked="0"/>
    </xf>
    <xf numFmtId="0" fontId="2" fillId="3" borderId="6" xfId="0" applyFont="1" applyFill="1" applyBorder="1" applyAlignment="1" applyProtection="1">
      <alignment horizontal="center"/>
      <protection locked="0"/>
    </xf>
    <xf numFmtId="2" fontId="3" fillId="3" borderId="8" xfId="0" applyNumberFormat="1" applyFont="1" applyFill="1" applyBorder="1" applyAlignment="1" applyProtection="1">
      <alignment horizontal="right"/>
      <protection locked="0"/>
    </xf>
    <xf numFmtId="2" fontId="3" fillId="3" borderId="6" xfId="0" applyNumberFormat="1" applyFont="1" applyFill="1" applyBorder="1" applyAlignment="1" applyProtection="1">
      <alignment horizontal="right"/>
      <protection locked="0"/>
    </xf>
    <xf numFmtId="1" fontId="2" fillId="5" borderId="6" xfId="0" applyNumberFormat="1" applyFon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19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7EA6C-7C5E-4771-B9C5-6D5E89452E36}">
  <sheetPr>
    <tabColor theme="7" tint="0.79998168889431442"/>
  </sheetPr>
  <dimension ref="A1:K20"/>
  <sheetViews>
    <sheetView showGridLines="0" showRowColHeaders="0" tabSelected="1" workbookViewId="0">
      <selection activeCell="D27" sqref="D27:D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47</v>
      </c>
      <c r="B1" s="67" t="s">
        <v>46</v>
      </c>
      <c r="C1" s="66"/>
      <c r="D1" s="65"/>
      <c r="E1" t="s">
        <v>45</v>
      </c>
      <c r="F1" s="64"/>
      <c r="I1" t="s">
        <v>44</v>
      </c>
      <c r="J1" s="63">
        <v>44911</v>
      </c>
    </row>
    <row r="2" spans="1:11" ht="7.5" customHeight="1" thickBot="1" x14ac:dyDescent="0.3"/>
    <row r="3" spans="1:11" ht="15.75" thickBot="1" x14ac:dyDescent="0.3">
      <c r="A3" s="62" t="s">
        <v>43</v>
      </c>
      <c r="B3" s="61" t="s">
        <v>42</v>
      </c>
      <c r="C3" s="61" t="s">
        <v>41</v>
      </c>
      <c r="D3" s="61" t="s">
        <v>40</v>
      </c>
      <c r="E3" s="61" t="s">
        <v>39</v>
      </c>
      <c r="F3" s="61" t="s">
        <v>38</v>
      </c>
      <c r="G3" s="61" t="s">
        <v>37</v>
      </c>
      <c r="H3" s="61" t="s">
        <v>36</v>
      </c>
      <c r="I3" s="61" t="s">
        <v>35</v>
      </c>
      <c r="J3" s="60" t="s">
        <v>34</v>
      </c>
    </row>
    <row r="4" spans="1:11" x14ac:dyDescent="0.25">
      <c r="A4" s="50" t="s">
        <v>33</v>
      </c>
      <c r="B4" s="59" t="s">
        <v>32</v>
      </c>
      <c r="C4" s="55" t="s">
        <v>31</v>
      </c>
      <c r="D4" s="10" t="s">
        <v>30</v>
      </c>
      <c r="E4" s="54" t="s">
        <v>29</v>
      </c>
      <c r="F4" s="53">
        <f>38.82+8.05</f>
        <v>46.870000000000005</v>
      </c>
      <c r="G4" s="52">
        <f>203+221</f>
        <v>424</v>
      </c>
      <c r="H4" s="52">
        <f>17.4+5.3</f>
        <v>22.7</v>
      </c>
      <c r="I4" s="52">
        <f>12.3+6.2</f>
        <v>18.5</v>
      </c>
      <c r="J4" s="51">
        <f>5.2+35.3</f>
        <v>40.5</v>
      </c>
    </row>
    <row r="5" spans="1:11" x14ac:dyDescent="0.25">
      <c r="A5" s="13"/>
      <c r="B5" s="20" t="s">
        <v>28</v>
      </c>
      <c r="C5" s="55"/>
      <c r="D5" s="10" t="s">
        <v>27</v>
      </c>
      <c r="E5" s="54" t="s">
        <v>26</v>
      </c>
      <c r="F5" s="53">
        <v>38.22</v>
      </c>
      <c r="G5" s="52">
        <v>123</v>
      </c>
      <c r="H5" s="52">
        <v>5.9</v>
      </c>
      <c r="I5" s="52">
        <v>6.8</v>
      </c>
      <c r="J5" s="51">
        <v>12.9</v>
      </c>
    </row>
    <row r="6" spans="1:11" x14ac:dyDescent="0.25">
      <c r="A6" s="13"/>
      <c r="B6" s="20" t="s">
        <v>25</v>
      </c>
      <c r="C6" s="55"/>
      <c r="D6" s="10" t="s">
        <v>2</v>
      </c>
      <c r="E6" s="58">
        <f>F6/111.85*1000+0.2</f>
        <v>49.015377738042027</v>
      </c>
      <c r="F6" s="53">
        <v>5.46</v>
      </c>
      <c r="G6" s="57">
        <f>E6*116.9/50</f>
        <v>114.59795315154226</v>
      </c>
      <c r="H6" s="57">
        <f>E6*3.95/50</f>
        <v>3.8722148413053201</v>
      </c>
      <c r="I6" s="57">
        <f>E6*0.5/50</f>
        <v>0.49015377738042026</v>
      </c>
      <c r="J6" s="56">
        <f>E6*24.15/50</f>
        <v>23.674427447474301</v>
      </c>
    </row>
    <row r="7" spans="1:11" x14ac:dyDescent="0.25">
      <c r="A7" s="13"/>
      <c r="B7" s="42"/>
      <c r="C7" s="55"/>
      <c r="D7" s="10" t="s">
        <v>24</v>
      </c>
      <c r="E7" s="54" t="s">
        <v>23</v>
      </c>
      <c r="F7" s="53">
        <v>9.4499999999999993</v>
      </c>
      <c r="G7" s="52">
        <v>165</v>
      </c>
      <c r="H7" s="52">
        <v>1.3</v>
      </c>
      <c r="I7" s="52">
        <v>0</v>
      </c>
      <c r="J7" s="51">
        <v>44.68</v>
      </c>
    </row>
    <row r="8" spans="1:11" ht="15.75" thickBot="1" x14ac:dyDescent="0.3">
      <c r="A8" s="6"/>
      <c r="B8" s="5"/>
      <c r="C8" s="55"/>
      <c r="D8" s="10"/>
      <c r="E8" s="54"/>
      <c r="F8" s="53"/>
      <c r="G8" s="52"/>
      <c r="H8" s="52"/>
      <c r="I8" s="52"/>
      <c r="J8" s="51"/>
    </row>
    <row r="9" spans="1:11" x14ac:dyDescent="0.25">
      <c r="A9" s="50" t="s">
        <v>22</v>
      </c>
      <c r="B9" s="49" t="s">
        <v>21</v>
      </c>
      <c r="C9" s="48"/>
      <c r="D9" s="47"/>
      <c r="E9" s="46"/>
      <c r="F9" s="45"/>
      <c r="G9" s="44"/>
      <c r="H9" s="44"/>
      <c r="I9" s="44"/>
      <c r="J9" s="43"/>
    </row>
    <row r="10" spans="1:11" x14ac:dyDescent="0.25">
      <c r="A10" s="13"/>
      <c r="B10" s="42"/>
      <c r="C10" s="41"/>
      <c r="D10" s="40"/>
      <c r="E10" s="39"/>
      <c r="F10" s="38"/>
      <c r="G10" s="37"/>
      <c r="H10" s="37"/>
      <c r="I10" s="37"/>
      <c r="J10" s="36"/>
    </row>
    <row r="11" spans="1:11" ht="15.75" thickBot="1" x14ac:dyDescent="0.3">
      <c r="A11" s="6"/>
      <c r="B11" s="5"/>
      <c r="C11" s="35"/>
      <c r="D11" s="34"/>
      <c r="E11" s="33"/>
      <c r="F11" s="32">
        <f>SUM(F4:F9)</f>
        <v>100</v>
      </c>
      <c r="G11" s="31"/>
      <c r="H11" s="31"/>
      <c r="I11" s="31"/>
      <c r="J11" s="30"/>
      <c r="K11" s="29">
        <f>E4+E5+E6+E7+E8+E9</f>
        <v>521.51537773804205</v>
      </c>
    </row>
    <row r="12" spans="1:11" x14ac:dyDescent="0.25">
      <c r="A12" s="13" t="s">
        <v>20</v>
      </c>
      <c r="B12" s="28" t="s">
        <v>19</v>
      </c>
      <c r="C12" s="27"/>
      <c r="D12" s="18" t="s">
        <v>18</v>
      </c>
      <c r="E12" s="23" t="s">
        <v>17</v>
      </c>
      <c r="F12" s="16">
        <v>8.67</v>
      </c>
      <c r="G12" s="22">
        <v>7</v>
      </c>
      <c r="H12" s="22">
        <v>1.3</v>
      </c>
      <c r="I12" s="22">
        <v>0.1</v>
      </c>
      <c r="J12" s="21">
        <v>1.7</v>
      </c>
    </row>
    <row r="13" spans="1:11" ht="30" x14ac:dyDescent="0.25">
      <c r="A13" s="13"/>
      <c r="B13" s="20" t="s">
        <v>16</v>
      </c>
      <c r="C13" s="19">
        <v>110</v>
      </c>
      <c r="D13" s="26" t="s">
        <v>15</v>
      </c>
      <c r="E13" s="25" t="s">
        <v>14</v>
      </c>
      <c r="F13" s="16">
        <v>28</v>
      </c>
      <c r="G13" s="22">
        <v>174</v>
      </c>
      <c r="H13" s="22">
        <v>8.2799999999999994</v>
      </c>
      <c r="I13" s="24" t="s">
        <v>13</v>
      </c>
      <c r="J13" s="21">
        <v>15.96</v>
      </c>
    </row>
    <row r="14" spans="1:11" x14ac:dyDescent="0.25">
      <c r="A14" s="13"/>
      <c r="B14" s="20" t="s">
        <v>12</v>
      </c>
      <c r="C14" s="19">
        <v>388</v>
      </c>
      <c r="D14" s="18" t="s">
        <v>11</v>
      </c>
      <c r="E14" s="23" t="s">
        <v>10</v>
      </c>
      <c r="F14" s="16">
        <v>37.89</v>
      </c>
      <c r="G14" s="22">
        <v>176.4</v>
      </c>
      <c r="H14" s="22">
        <v>11.7</v>
      </c>
      <c r="I14" s="22">
        <v>7.92</v>
      </c>
      <c r="J14" s="21">
        <v>13.68</v>
      </c>
    </row>
    <row r="15" spans="1:11" x14ac:dyDescent="0.25">
      <c r="A15" s="13"/>
      <c r="B15" s="20" t="s">
        <v>9</v>
      </c>
      <c r="C15" s="19">
        <v>520</v>
      </c>
      <c r="D15" s="18" t="s">
        <v>8</v>
      </c>
      <c r="E15" s="23" t="s">
        <v>7</v>
      </c>
      <c r="F15" s="16">
        <v>13.68</v>
      </c>
      <c r="G15" s="22">
        <v>109.7</v>
      </c>
      <c r="H15" s="22">
        <v>3.2</v>
      </c>
      <c r="I15" s="22">
        <v>6.8</v>
      </c>
      <c r="J15" s="21">
        <v>21.24</v>
      </c>
    </row>
    <row r="16" spans="1:11" x14ac:dyDescent="0.25">
      <c r="A16" s="13"/>
      <c r="B16" s="20" t="s">
        <v>6</v>
      </c>
      <c r="C16" s="19">
        <v>631</v>
      </c>
      <c r="D16" s="18" t="s">
        <v>5</v>
      </c>
      <c r="E16" s="23" t="s">
        <v>4</v>
      </c>
      <c r="F16" s="16">
        <v>7.97</v>
      </c>
      <c r="G16" s="22">
        <v>105</v>
      </c>
      <c r="H16" s="22">
        <v>1.3</v>
      </c>
      <c r="I16" s="22">
        <v>0</v>
      </c>
      <c r="J16" s="21">
        <v>44.68</v>
      </c>
    </row>
    <row r="17" spans="1:10" x14ac:dyDescent="0.25">
      <c r="A17" s="13"/>
      <c r="B17" s="20" t="s">
        <v>3</v>
      </c>
      <c r="C17" s="19"/>
      <c r="D17" s="18" t="s">
        <v>2</v>
      </c>
      <c r="E17" s="17">
        <f>F17/111.85*1000+0.2</f>
        <v>24.071256146624943</v>
      </c>
      <c r="F17" s="16">
        <v>2.67</v>
      </c>
      <c r="G17" s="15">
        <f>E17*116.9/50</f>
        <v>56.278596870809125</v>
      </c>
      <c r="H17" s="15">
        <f>E17*3.95/50</f>
        <v>1.9016292355833706</v>
      </c>
      <c r="I17" s="15">
        <f>E17*0.5/50</f>
        <v>0.24071256146624942</v>
      </c>
      <c r="J17" s="14">
        <f>E17*24.15/50</f>
        <v>11.626416718819847</v>
      </c>
    </row>
    <row r="18" spans="1:10" x14ac:dyDescent="0.25">
      <c r="A18" s="13"/>
      <c r="B18" s="20" t="s">
        <v>1</v>
      </c>
      <c r="C18" s="19"/>
      <c r="D18" s="18" t="s">
        <v>0</v>
      </c>
      <c r="E18" s="17">
        <f>F18/55.92*1000</f>
        <v>20.028612303290416</v>
      </c>
      <c r="F18" s="16">
        <v>1.1200000000000001</v>
      </c>
      <c r="G18" s="15">
        <f>E18*76/30</f>
        <v>50.739151168335724</v>
      </c>
      <c r="H18" s="15">
        <f>E18*1.44/30</f>
        <v>0.96137339055793991</v>
      </c>
      <c r="I18" s="15">
        <f>E18*0.36/30</f>
        <v>0.24034334763948498</v>
      </c>
      <c r="J18" s="14">
        <f>E18*13.14/30</f>
        <v>8.7725321888412022</v>
      </c>
    </row>
    <row r="19" spans="1:10" x14ac:dyDescent="0.25">
      <c r="A19" s="13"/>
      <c r="B19" s="12"/>
      <c r="C19" s="11"/>
      <c r="D19" s="10"/>
      <c r="E19" s="11"/>
      <c r="F19" s="10"/>
      <c r="G19" s="8"/>
      <c r="H19" s="9"/>
      <c r="I19" s="8"/>
      <c r="J19" s="7"/>
    </row>
    <row r="20" spans="1:10" ht="15.75" thickBot="1" x14ac:dyDescent="0.3">
      <c r="A20" s="6"/>
      <c r="B20" s="5"/>
      <c r="C20" s="5"/>
      <c r="D20" s="4"/>
      <c r="E20" s="2"/>
      <c r="F20" s="3">
        <f>SUM(F12:F19)</f>
        <v>100.00000000000001</v>
      </c>
      <c r="G20" s="2"/>
      <c r="H20" s="2"/>
      <c r="I20" s="2"/>
      <c r="J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2022-12-12T06:34:22Z</dcterms:created>
  <dcterms:modified xsi:type="dcterms:W3CDTF">2022-12-12T06:34:37Z</dcterms:modified>
</cp:coreProperties>
</file>