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8_{D1EFC8A4-A90E-4EB6-B18D-D7B8DF9FA51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8" i="1" l="1"/>
  <c r="H18" i="1" s="1"/>
  <c r="E13" i="1"/>
  <c r="E6" i="1"/>
  <c r="J6" i="1" s="1"/>
  <c r="J4" i="1"/>
  <c r="I4" i="1"/>
  <c r="H4" i="1"/>
  <c r="G4" i="1"/>
  <c r="F4" i="1"/>
  <c r="G6" i="1" l="1"/>
  <c r="H6" i="1"/>
  <c r="I6" i="1"/>
  <c r="I18" i="1"/>
  <c r="J18" i="1"/>
  <c r="G18" i="1"/>
  <c r="K11" i="1"/>
</calcChain>
</file>

<file path=xl/sharedStrings.xml><?xml version="1.0" encoding="utf-8"?>
<sst xmlns="http://schemas.openxmlformats.org/spreadsheetml/2006/main" count="42" uniqueCount="40">
  <si>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</si>
  <si>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</si>
  <si>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</si>
  <si>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</si>
  <si>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</si>
  <si>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</si>
  <si>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</si>
  <si>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</si>
  <si>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</si>
  <si>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</si>
  <si>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</si>
  <si>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</si>
  <si>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</si>
  <si>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</si>
  <si>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</si>
  <si>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</si>
  <si>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</si>
  <si>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</si>
  <si>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</si>
  <si>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</si>
  <si>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Хлеб ржаной</t>
  </si>
  <si>
    <t>хлеб</t>
  </si>
  <si>
    <t>фрукты</t>
  </si>
  <si>
    <t>Завтрак 2</t>
  </si>
  <si>
    <t>гарнир</t>
  </si>
  <si>
    <t>сладкое</t>
  </si>
  <si>
    <t>хлеб бел.</t>
  </si>
  <si>
    <t>Батон</t>
  </si>
  <si>
    <t>Фрикадельки в соусе с гречей отварной</t>
  </si>
  <si>
    <t>Молочный коктейль «Чудо»</t>
  </si>
  <si>
    <t>200</t>
  </si>
  <si>
    <t>Щи из св.капусты с мясом, сметана, зелень</t>
  </si>
  <si>
    <t>Сырники из творога со сгущенным молоком</t>
  </si>
  <si>
    <t>Чай с молоком</t>
  </si>
  <si>
    <t>Круассан</t>
  </si>
  <si>
    <t>напиток</t>
  </si>
  <si>
    <t>Мини-тортик</t>
  </si>
  <si>
    <t>38</t>
  </si>
  <si>
    <t>150</t>
  </si>
  <si>
    <t>МАОУ СШ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</si>
</sst>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9]General"/>
    <numFmt numFmtId="165" formatCode="0.0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164" fontId="1" fillId="0" borderId="0"/>
  </cellStyleXfs>
  <cellXfs count="72">
    <xf numFmtId="0" fontId="0" fillId="0" borderId="0" xfId="0"/>
    <xf numFmtId="0" fontId="0" fillId="2" borderId="15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2" fillId="3" borderId="10" xfId="0" applyFont="1" applyFill="1" applyBorder="1" applyAlignment="1">
      <alignment wrapText="1"/>
    </xf>
    <xf numFmtId="0" fontId="0" fillId="2" borderId="19" xfId="0" applyFill="1" applyBorder="1" applyAlignment="1" applyProtection="1">
      <alignment wrapText="1"/>
      <protection locked="0"/>
    </xf>
    <xf numFmtId="0" fontId="2" fillId="3" borderId="21" xfId="0" applyFont="1" applyFill="1" applyBorder="1" applyAlignment="1">
      <alignment wrapText="1"/>
    </xf>
    <xf numFmtId="0" fontId="6" fillId="2" borderId="4" xfId="0" applyFont="1" applyFill="1" applyBorder="1" applyAlignment="1" applyProtection="1">
      <alignment wrapText="1"/>
      <protection locked="0"/>
    </xf>
    <xf numFmtId="1" fontId="0" fillId="0" borderId="0" xfId="0" applyNumberFormat="1"/>
    <xf numFmtId="49" fontId="0" fillId="2" borderId="4" xfId="0" applyNumberFormat="1" applyFill="1" applyBorder="1" applyAlignment="1" applyProtection="1">
      <alignment wrapText="1"/>
      <protection locked="0"/>
    </xf>
    <xf numFmtId="14" fontId="0" fillId="2" borderId="4" xfId="0" applyNumberFormat="1" applyFill="1" applyBorder="1" applyAlignment="1" applyProtection="1">
      <alignment wrapText="1"/>
      <protection locked="0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1" fontId="0" fillId="2" borderId="9" xfId="0" applyNumberFormat="1" applyFill="1" applyBorder="1" applyAlignment="1" applyProtection="1">
      <alignment horizontal="center" wrapText="1"/>
      <protection locked="0"/>
    </xf>
    <xf numFmtId="2" fontId="0" fillId="2" borderId="9" xfId="0" applyNumberFormat="1" applyFill="1" applyBorder="1" applyAlignment="1" applyProtection="1">
      <alignment horizontal="center" wrapText="1"/>
      <protection locked="0"/>
    </xf>
    <xf numFmtId="165" fontId="0" fillId="2" borderId="9" xfId="0" applyNumberFormat="1" applyFill="1" applyBorder="1" applyAlignment="1" applyProtection="1">
      <alignment wrapText="1"/>
      <protection locked="0"/>
    </xf>
    <xf numFmtId="165" fontId="0" fillId="2" borderId="17" xfId="0" applyNumberFormat="1" applyFill="1" applyBorder="1" applyAlignment="1" applyProtection="1">
      <alignment wrapText="1"/>
      <protection locked="0"/>
    </xf>
    <xf numFmtId="0" fontId="0" fillId="0" borderId="12" xfId="0" applyBorder="1" applyAlignment="1">
      <alignment wrapText="1"/>
    </xf>
    <xf numFmtId="0" fontId="0" fillId="0" borderId="4" xfId="0" applyBorder="1" applyAlignment="1">
      <alignment wrapText="1"/>
    </xf>
    <xf numFmtId="0" fontId="4" fillId="3" borderId="10" xfId="0" applyFont="1" applyFill="1" applyBorder="1" applyAlignment="1">
      <alignment wrapText="1"/>
    </xf>
    <xf numFmtId="49" fontId="4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0" fontId="5" fillId="3" borderId="27" xfId="0" applyFont="1" applyFill="1" applyBorder="1" applyAlignment="1">
      <alignment horizontal="right" wrapText="1"/>
    </xf>
    <xf numFmtId="0" fontId="5" fillId="3" borderId="28" xfId="0" applyFont="1" applyFill="1" applyBorder="1" applyAlignment="1">
      <alignment horizontal="right" wrapText="1"/>
    </xf>
    <xf numFmtId="2" fontId="5" fillId="3" borderId="10" xfId="0" applyNumberFormat="1" applyFont="1" applyFill="1" applyBorder="1" applyAlignment="1">
      <alignment horizontal="right" wrapText="1"/>
    </xf>
    <xf numFmtId="2" fontId="5" fillId="3" borderId="29" xfId="0" applyNumberFormat="1" applyFont="1" applyFill="1" applyBorder="1" applyAlignment="1">
      <alignment horizontal="right" wrapText="1"/>
    </xf>
    <xf numFmtId="0" fontId="0" fillId="4" borderId="9" xfId="0" applyFill="1" applyBorder="1" applyAlignment="1">
      <alignment wrapText="1"/>
    </xf>
    <xf numFmtId="1" fontId="6" fillId="2" borderId="4" xfId="0" applyNumberFormat="1" applyFont="1" applyFill="1" applyBorder="1" applyAlignment="1" applyProtection="1">
      <alignment horizontal="center" wrapText="1"/>
      <protection locked="0"/>
    </xf>
    <xf numFmtId="2" fontId="6" fillId="2" borderId="4" xfId="0" applyNumberFormat="1" applyFont="1" applyFill="1" applyBorder="1" applyAlignment="1" applyProtection="1">
      <alignment horizontal="center" wrapText="1"/>
      <protection locked="0"/>
    </xf>
    <xf numFmtId="0" fontId="5" fillId="3" borderId="30" xfId="0" applyFont="1" applyFill="1" applyBorder="1" applyAlignment="1">
      <alignment horizontal="right" wrapText="1"/>
    </xf>
    <xf numFmtId="0" fontId="5" fillId="3" borderId="31" xfId="0" applyFont="1" applyFill="1" applyBorder="1" applyAlignment="1">
      <alignment horizontal="right" wrapText="1"/>
    </xf>
    <xf numFmtId="0" fontId="0" fillId="0" borderId="14" xfId="0" applyBorder="1" applyAlignment="1">
      <alignment wrapText="1"/>
    </xf>
    <xf numFmtId="1" fontId="0" fillId="2" borderId="15" xfId="0" applyNumberFormat="1" applyFill="1" applyBorder="1" applyAlignment="1" applyProtection="1">
      <alignment wrapText="1"/>
      <protection locked="0"/>
    </xf>
    <xf numFmtId="2" fontId="0" fillId="2" borderId="15" xfId="0" applyNumberFormat="1" applyFill="1" applyBorder="1" applyAlignment="1" applyProtection="1">
      <alignment wrapText="1"/>
      <protection locked="0"/>
    </xf>
    <xf numFmtId="1" fontId="0" fillId="2" borderId="16" xfId="0" applyNumberFormat="1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wrapText="1"/>
      <protection locked="0"/>
    </xf>
    <xf numFmtId="2" fontId="0" fillId="2" borderId="9" xfId="0" applyNumberFormat="1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wrapText="1"/>
      <protection locked="0"/>
    </xf>
    <xf numFmtId="0" fontId="0" fillId="0" borderId="19" xfId="0" applyBorder="1" applyAlignment="1">
      <alignment wrapText="1"/>
    </xf>
    <xf numFmtId="1" fontId="0" fillId="2" borderId="25" xfId="0" applyNumberFormat="1" applyFill="1" applyBorder="1" applyAlignment="1" applyProtection="1">
      <alignment wrapText="1"/>
      <protection locked="0"/>
    </xf>
    <xf numFmtId="2" fontId="0" fillId="2" borderId="19" xfId="0" applyNumberFormat="1" applyFill="1" applyBorder="1" applyAlignment="1" applyProtection="1">
      <alignment wrapText="1"/>
      <protection locked="0"/>
    </xf>
    <xf numFmtId="1" fontId="0" fillId="2" borderId="19" xfId="0" applyNumberFormat="1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wrapText="1"/>
      <protection locked="0"/>
    </xf>
    <xf numFmtId="0" fontId="2" fillId="3" borderId="10" xfId="0" applyFont="1" applyFill="1" applyBorder="1" applyAlignment="1">
      <alignment horizontal="center" wrapText="1"/>
    </xf>
    <xf numFmtId="1" fontId="0" fillId="2" borderId="4" xfId="0" applyNumberFormat="1" applyFill="1" applyBorder="1" applyAlignment="1" applyProtection="1">
      <alignment horizontal="center" wrapText="1"/>
      <protection locked="0"/>
    </xf>
    <xf numFmtId="2" fontId="2" fillId="3" borderId="22" xfId="0" applyNumberFormat="1" applyFont="1" applyFill="1" applyBorder="1" applyAlignment="1">
      <alignment horizontal="center" wrapText="1"/>
    </xf>
    <xf numFmtId="0" fontId="3" fillId="3" borderId="10" xfId="0" applyFont="1" applyFill="1" applyBorder="1" applyAlignment="1">
      <alignment horizontal="right" wrapText="1"/>
    </xf>
    <xf numFmtId="0" fontId="3" fillId="3" borderId="24" xfId="0" applyFont="1" applyFill="1" applyBorder="1" applyAlignment="1">
      <alignment horizontal="right" wrapText="1"/>
    </xf>
    <xf numFmtId="49" fontId="2" fillId="3" borderId="23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wrapText="1"/>
    </xf>
    <xf numFmtId="0" fontId="3" fillId="3" borderId="11" xfId="0" applyFont="1" applyFill="1" applyBorder="1" applyAlignment="1">
      <alignment horizontal="right" wrapText="1"/>
    </xf>
    <xf numFmtId="0" fontId="3" fillId="3" borderId="10" xfId="0" applyFont="1" applyFill="1" applyBorder="1" applyAlignment="1">
      <alignment horizontal="left" wrapText="1"/>
    </xf>
    <xf numFmtId="0" fontId="3" fillId="3" borderId="10" xfId="0" applyFont="1" applyFill="1" applyBorder="1" applyAlignment="1">
      <alignment horizontal="center" wrapText="1"/>
    </xf>
    <xf numFmtId="2" fontId="3" fillId="3" borderId="10" xfId="0" applyNumberFormat="1" applyFont="1" applyFill="1" applyBorder="1" applyAlignment="1">
      <alignment horizontal="center" wrapText="1"/>
    </xf>
    <xf numFmtId="1" fontId="2" fillId="3" borderId="10" xfId="0" applyNumberFormat="1" applyFont="1" applyFill="1" applyBorder="1" applyAlignment="1">
      <alignment horizontal="center" wrapText="1"/>
    </xf>
    <xf numFmtId="2" fontId="3" fillId="3" borderId="10" xfId="0" applyNumberFormat="1" applyFont="1" applyFill="1" applyBorder="1" applyAlignment="1">
      <alignment horizontal="right" wrapText="1"/>
    </xf>
    <xf numFmtId="2" fontId="3" fillId="3" borderId="11" xfId="0" applyNumberFormat="1" applyFont="1" applyFill="1" applyBorder="1" applyAlignment="1">
      <alignment horizontal="right" wrapText="1"/>
    </xf>
    <xf numFmtId="0" fontId="0" fillId="2" borderId="20" xfId="0" applyFill="1" applyBorder="1" applyAlignment="1" applyProtection="1">
      <alignment wrapText="1"/>
      <protection locked="0"/>
    </xf>
    <xf numFmtId="49" fontId="2" fillId="3" borderId="10" xfId="0" applyNumberFormat="1" applyFont="1" applyFill="1" applyBorder="1" applyAlignment="1">
      <alignment horizontal="center" wrapText="1"/>
    </xf>
    <xf numFmtId="0" fontId="3" fillId="3" borderId="13" xfId="0" applyFont="1" applyFill="1" applyBorder="1" applyAlignment="1">
      <alignment horizontal="right" wrapText="1"/>
    </xf>
    <xf numFmtId="0" fontId="0" fillId="0" borderId="20" xfId="0" applyBorder="1" applyAlignment="1">
      <alignment wrapText="1"/>
    </xf>
    <xf numFmtId="0" fontId="0" fillId="4" borderId="4" xfId="0" applyFill="1" applyBorder="1" applyAlignment="1">
      <alignment wrapText="1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2">
    <cellStyle name="Excel Built-in Normal" xfId="1" xr:uid="{00000000-0005-0000-0000-000000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2"/>
  <sheetViews>
    <sheetView tabSelected="1" workbookViewId="0">
      <selection activeCell="L5" sqref="L5"/>
    </sheetView>
  </sheetViews>
  <sheetFormatPr defaultRowHeight="15" x14ac:dyDescent="0.25"/>
  <cols>
    <col min="2" max="2" width="15.140625" customWidth="1"/>
    <col min="4" max="4" width="14.85546875" customWidth="1"/>
    <col min="5" max="5" width="12.28515625" customWidth="1"/>
    <col min="7" max="7" width="16.85546875" customWidth="1"/>
    <col min="10" max="10" width="11.7109375" customWidth="1"/>
  </cols>
  <sheetData>
    <row r="1" spans="1:11" x14ac:dyDescent="0.25">
      <c r="A1" s="4" t="s">
        <v>0</v>
      </c>
      <c r="B1" s="69" t="s">
        <v>39</v>
      </c>
      <c r="C1" s="70"/>
      <c r="D1" s="71"/>
      <c r="E1" s="4" t="s">
        <v>1</v>
      </c>
      <c r="F1" s="10"/>
      <c r="G1" s="4"/>
      <c r="H1" s="4"/>
      <c r="I1" s="4" t="s">
        <v>2</v>
      </c>
      <c r="J1" s="11">
        <v>45285</v>
      </c>
    </row>
    <row r="2" spans="1:11" ht="15.75" thickBot="1" x14ac:dyDescent="0.3">
      <c r="A2" s="4"/>
      <c r="B2" s="4"/>
      <c r="C2" s="4"/>
      <c r="D2" s="4"/>
      <c r="E2" s="4"/>
      <c r="F2" s="4"/>
      <c r="G2" s="4"/>
      <c r="H2" s="4"/>
      <c r="I2" s="4"/>
      <c r="J2" s="4"/>
    </row>
    <row r="3" spans="1:11" ht="30.75" thickBot="1" x14ac:dyDescent="0.3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1" ht="45" x14ac:dyDescent="0.25">
      <c r="A4" s="15" t="s">
        <v>13</v>
      </c>
      <c r="B4" s="16" t="s">
        <v>14</v>
      </c>
      <c r="C4" s="2">
        <v>469.50799999999998</v>
      </c>
      <c r="D4" s="2" t="s">
        <v>28</v>
      </c>
      <c r="E4" s="17">
        <v>255</v>
      </c>
      <c r="F4" s="18">
        <f>25.84+10.32</f>
        <v>36.159999999999997</v>
      </c>
      <c r="G4" s="19">
        <f>212+202</f>
        <v>414</v>
      </c>
      <c r="H4" s="19">
        <f>8.42+5.6</f>
        <v>14.02</v>
      </c>
      <c r="I4" s="19">
        <f>11.69+7.2</f>
        <v>18.89</v>
      </c>
      <c r="J4" s="20">
        <f>9+27.5</f>
        <v>36.5</v>
      </c>
    </row>
    <row r="5" spans="1:11" ht="33" customHeight="1" x14ac:dyDescent="0.25">
      <c r="A5" s="21"/>
      <c r="B5" s="22" t="s">
        <v>35</v>
      </c>
      <c r="C5" s="3"/>
      <c r="D5" s="23" t="s">
        <v>29</v>
      </c>
      <c r="E5" s="24" t="s">
        <v>30</v>
      </c>
      <c r="F5" s="25">
        <v>38.22</v>
      </c>
      <c r="G5" s="26">
        <v>123</v>
      </c>
      <c r="H5" s="26">
        <v>5.9</v>
      </c>
      <c r="I5" s="26">
        <v>6.8</v>
      </c>
      <c r="J5" s="27">
        <v>12.9</v>
      </c>
    </row>
    <row r="6" spans="1:11" x14ac:dyDescent="0.25">
      <c r="A6" s="21"/>
      <c r="B6" s="67" t="s">
        <v>21</v>
      </c>
      <c r="C6" s="3"/>
      <c r="D6" s="23" t="s">
        <v>27</v>
      </c>
      <c r="E6" s="51">
        <f>F6/119.57*1000+0.2</f>
        <v>30.475152630258428</v>
      </c>
      <c r="F6" s="25">
        <v>3.62</v>
      </c>
      <c r="G6" s="28">
        <f>E6*116.9/50</f>
        <v>71.250906849544208</v>
      </c>
      <c r="H6" s="28">
        <f>E6*3.95/50</f>
        <v>2.4075370577904156</v>
      </c>
      <c r="I6" s="28">
        <f>E6*0.5/50</f>
        <v>0.30475152630258429</v>
      </c>
      <c r="J6" s="29">
        <f>E6*24.15/50</f>
        <v>14.719498720414819</v>
      </c>
    </row>
    <row r="7" spans="1:11" ht="39" customHeight="1" x14ac:dyDescent="0.25">
      <c r="A7" s="21"/>
      <c r="B7" s="68" t="s">
        <v>25</v>
      </c>
      <c r="C7" s="3"/>
      <c r="D7" s="8" t="s">
        <v>34</v>
      </c>
      <c r="E7" s="31">
        <v>45</v>
      </c>
      <c r="F7" s="32">
        <v>22</v>
      </c>
      <c r="G7" s="33">
        <v>163</v>
      </c>
      <c r="H7" s="33">
        <v>3.8</v>
      </c>
      <c r="I7" s="33">
        <v>8</v>
      </c>
      <c r="J7" s="34">
        <v>30</v>
      </c>
    </row>
    <row r="8" spans="1:11" ht="15.75" thickBot="1" x14ac:dyDescent="0.3">
      <c r="A8" s="35"/>
      <c r="B8" s="1"/>
      <c r="C8" s="1"/>
      <c r="D8" s="1"/>
      <c r="E8" s="36"/>
      <c r="F8" s="37"/>
      <c r="G8" s="36"/>
      <c r="H8" s="36"/>
      <c r="I8" s="36"/>
      <c r="J8" s="38"/>
    </row>
    <row r="9" spans="1:11" ht="30" x14ac:dyDescent="0.25">
      <c r="A9" s="15" t="s">
        <v>23</v>
      </c>
      <c r="B9" s="30" t="s">
        <v>22</v>
      </c>
      <c r="C9" s="2"/>
      <c r="D9" s="2"/>
      <c r="E9" s="39"/>
      <c r="F9" s="40"/>
      <c r="G9" s="39"/>
      <c r="H9" s="39"/>
      <c r="I9" s="39"/>
      <c r="J9" s="41"/>
    </row>
    <row r="10" spans="1:11" x14ac:dyDescent="0.25">
      <c r="A10" s="21"/>
      <c r="B10" s="3"/>
      <c r="C10" s="3"/>
      <c r="D10" s="3"/>
      <c r="E10" s="42"/>
      <c r="F10" s="43"/>
      <c r="G10" s="42"/>
      <c r="H10" s="42"/>
      <c r="I10" s="42"/>
      <c r="J10" s="44"/>
    </row>
    <row r="11" spans="1:11" ht="15.75" thickBot="1" x14ac:dyDescent="0.3">
      <c r="A11" s="35"/>
      <c r="B11" s="1"/>
      <c r="C11" s="1"/>
      <c r="D11" s="1"/>
      <c r="E11" s="36"/>
      <c r="F11" s="37"/>
      <c r="G11" s="36"/>
      <c r="H11" s="36"/>
      <c r="I11" s="36"/>
      <c r="J11" s="38"/>
      <c r="K11" s="9">
        <f>E4+E5+E6+E7+E8+E9+E10</f>
        <v>530.47515263025844</v>
      </c>
    </row>
    <row r="12" spans="1:11" x14ac:dyDescent="0.25">
      <c r="A12" s="21" t="s">
        <v>15</v>
      </c>
      <c r="B12" s="45" t="s">
        <v>16</v>
      </c>
      <c r="C12" s="6"/>
      <c r="D12" s="6"/>
      <c r="E12" s="46"/>
      <c r="F12" s="47"/>
      <c r="G12" s="48"/>
      <c r="H12" s="48"/>
      <c r="I12" s="48"/>
      <c r="J12" s="49"/>
    </row>
    <row r="13" spans="1:11" ht="75" x14ac:dyDescent="0.25">
      <c r="A13" s="21"/>
      <c r="B13" s="22" t="s">
        <v>17</v>
      </c>
      <c r="C13" s="50">
        <v>124</v>
      </c>
      <c r="D13" s="7" t="s">
        <v>31</v>
      </c>
      <c r="E13" s="51">
        <f>25+250+11</f>
        <v>286</v>
      </c>
      <c r="F13" s="52">
        <v>29.49</v>
      </c>
      <c r="G13" s="53">
        <v>142</v>
      </c>
      <c r="H13" s="53">
        <v>5.4</v>
      </c>
      <c r="I13" s="53">
        <v>5.6</v>
      </c>
      <c r="J13" s="54">
        <v>17.36</v>
      </c>
    </row>
    <row r="14" spans="1:11" ht="60" x14ac:dyDescent="0.25">
      <c r="A14" s="21"/>
      <c r="B14" s="22" t="s">
        <v>18</v>
      </c>
      <c r="C14" s="50">
        <v>294</v>
      </c>
      <c r="D14" s="5" t="s">
        <v>32</v>
      </c>
      <c r="E14" s="55" t="s">
        <v>38</v>
      </c>
      <c r="F14" s="56">
        <v>44.87</v>
      </c>
      <c r="G14" s="53">
        <v>427</v>
      </c>
      <c r="H14" s="53">
        <v>29</v>
      </c>
      <c r="I14" s="53">
        <v>20</v>
      </c>
      <c r="J14" s="57">
        <v>49.8</v>
      </c>
    </row>
    <row r="15" spans="1:11" x14ac:dyDescent="0.25">
      <c r="A15" s="21"/>
      <c r="B15" s="22" t="s">
        <v>24</v>
      </c>
      <c r="C15" s="50"/>
      <c r="D15" s="58"/>
      <c r="E15" s="59"/>
      <c r="F15" s="60"/>
      <c r="G15" s="53"/>
      <c r="H15" s="53"/>
      <c r="I15" s="53"/>
      <c r="J15" s="57"/>
    </row>
    <row r="16" spans="1:11" ht="55.15" customHeight="1" x14ac:dyDescent="0.25">
      <c r="A16" s="21"/>
      <c r="B16" s="22" t="s">
        <v>25</v>
      </c>
      <c r="C16" s="50">
        <v>685</v>
      </c>
      <c r="D16" s="58" t="s">
        <v>33</v>
      </c>
      <c r="E16" s="59">
        <v>180</v>
      </c>
      <c r="F16" s="60">
        <v>6.51</v>
      </c>
      <c r="G16" s="53">
        <v>64.400000000000006</v>
      </c>
      <c r="H16" s="53">
        <v>2.2000000000000002</v>
      </c>
      <c r="I16" s="53">
        <v>0</v>
      </c>
      <c r="J16" s="57">
        <v>16.600000000000001</v>
      </c>
    </row>
    <row r="17" spans="1:11" ht="57.75" customHeight="1" x14ac:dyDescent="0.25">
      <c r="A17" s="21"/>
      <c r="B17" s="22" t="s">
        <v>26</v>
      </c>
      <c r="C17" s="50"/>
      <c r="D17" s="5"/>
      <c r="E17" s="61"/>
      <c r="F17" s="56"/>
      <c r="G17" s="62"/>
      <c r="H17" s="62"/>
      <c r="I17" s="62"/>
      <c r="J17" s="63"/>
    </row>
    <row r="18" spans="1:11" x14ac:dyDescent="0.25">
      <c r="A18" s="21"/>
      <c r="B18" s="22" t="s">
        <v>19</v>
      </c>
      <c r="C18" s="3"/>
      <c r="D18" s="5" t="s">
        <v>20</v>
      </c>
      <c r="E18" s="51">
        <f>F18/59.78*1000</f>
        <v>31.783205085312815</v>
      </c>
      <c r="F18" s="56">
        <v>1.9</v>
      </c>
      <c r="G18" s="62">
        <f>E18*76/30</f>
        <v>80.517452882792469</v>
      </c>
      <c r="H18" s="62">
        <f>E18*1.44/30</f>
        <v>1.5255938440950152</v>
      </c>
      <c r="I18" s="62">
        <f>E18*0.36/30</f>
        <v>0.3813984610237538</v>
      </c>
      <c r="J18" s="63">
        <f>E18*13.14/30</f>
        <v>13.921043827367013</v>
      </c>
    </row>
    <row r="19" spans="1:11" x14ac:dyDescent="0.25">
      <c r="A19" s="21"/>
      <c r="B19" s="68" t="s">
        <v>25</v>
      </c>
      <c r="C19" s="64"/>
      <c r="D19" s="5" t="s">
        <v>36</v>
      </c>
      <c r="E19" s="65" t="s">
        <v>37</v>
      </c>
      <c r="F19" s="56">
        <v>17.23</v>
      </c>
      <c r="G19" s="53">
        <v>201.4</v>
      </c>
      <c r="H19" s="53">
        <v>2</v>
      </c>
      <c r="I19" s="53">
        <v>12.2</v>
      </c>
      <c r="J19" s="66">
        <v>21</v>
      </c>
    </row>
    <row r="20" spans="1:11" ht="26.45" customHeight="1" thickBot="1" x14ac:dyDescent="0.3">
      <c r="A20" s="35"/>
      <c r="B20" s="1"/>
      <c r="C20" s="1"/>
      <c r="D20" s="1"/>
      <c r="E20" s="36"/>
      <c r="F20" s="37"/>
      <c r="G20" s="36"/>
      <c r="H20" s="36"/>
      <c r="I20" s="36"/>
      <c r="J20" s="38"/>
    </row>
    <row r="21" spans="1:11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1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2023-12-24T07:09:03Z</dcterms:modified>
</cp:coreProperties>
</file>